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J16" i="1" s="1"/>
  <c r="K16" i="1" s="1"/>
  <c r="G17" i="1"/>
  <c r="J17" i="1" s="1"/>
  <c r="K17" i="1" s="1"/>
  <c r="G18" i="1"/>
  <c r="G19" i="1"/>
  <c r="G20" i="1"/>
  <c r="G21" i="1"/>
  <c r="G22" i="1"/>
  <c r="G23" i="1"/>
  <c r="G24" i="1"/>
  <c r="G25" i="1"/>
  <c r="G26" i="1"/>
  <c r="G2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21" i="1" s="1"/>
  <c r="K21" i="1" s="1"/>
  <c r="I22" i="1"/>
  <c r="I23" i="1"/>
  <c r="I24" i="1"/>
  <c r="I25" i="1"/>
  <c r="I26" i="1"/>
  <c r="I27" i="1"/>
  <c r="J26" i="1" l="1"/>
  <c r="K26" i="1" s="1"/>
  <c r="J2" i="1"/>
  <c r="K2" i="1" s="1"/>
  <c r="J18" i="1"/>
  <c r="K18" i="1" s="1"/>
  <c r="J10" i="1"/>
  <c r="K10" i="1" s="1"/>
  <c r="J20" i="1"/>
  <c r="K20" i="1" s="1"/>
  <c r="J24" i="1"/>
  <c r="K24" i="1" s="1"/>
  <c r="J15" i="1"/>
  <c r="K15" i="1" s="1"/>
  <c r="J7" i="1"/>
  <c r="K7" i="1" s="1"/>
  <c r="J27" i="1"/>
  <c r="K27" i="1" s="1"/>
  <c r="J23" i="1"/>
  <c r="K23" i="1" s="1"/>
  <c r="J9" i="1"/>
  <c r="K9" i="1" s="1"/>
  <c r="J22" i="1"/>
  <c r="K22" i="1" s="1"/>
  <c r="J14" i="1"/>
  <c r="K14" i="1" s="1"/>
  <c r="J6" i="1"/>
  <c r="K6" i="1" s="1"/>
  <c r="J8" i="1"/>
  <c r="K8" i="1" s="1"/>
  <c r="J12" i="1"/>
  <c r="K12" i="1" s="1"/>
  <c r="J4" i="1"/>
  <c r="K4" i="1" s="1"/>
  <c r="J25" i="1"/>
  <c r="K25" i="1" s="1"/>
  <c r="J3" i="1"/>
  <c r="K3" i="1" s="1"/>
  <c r="J13" i="1"/>
  <c r="K13" i="1" s="1"/>
  <c r="J19" i="1"/>
  <c r="K19" i="1" s="1"/>
  <c r="J11" i="1"/>
  <c r="K11" i="1" s="1"/>
  <c r="J5" i="1"/>
  <c r="K5" i="1" s="1"/>
  <c r="E28" i="1"/>
  <c r="D28" i="1"/>
  <c r="C28" i="1" l="1"/>
</calcChain>
</file>

<file path=xl/sharedStrings.xml><?xml version="1.0" encoding="utf-8"?>
<sst xmlns="http://schemas.openxmlformats.org/spreadsheetml/2006/main" count="73" uniqueCount="68">
  <si>
    <t>نام</t>
  </si>
  <si>
    <t>نام خانوادگی</t>
  </si>
  <si>
    <t>اميرحسين</t>
  </si>
  <si>
    <t>ابراهيم زاده رحيملو</t>
  </si>
  <si>
    <t>زهرا</t>
  </si>
  <si>
    <t>احمدي</t>
  </si>
  <si>
    <t>محمدسجاد</t>
  </si>
  <si>
    <t>اخلاقي بوزاني</t>
  </si>
  <si>
    <t>شايان</t>
  </si>
  <si>
    <t>اكبري</t>
  </si>
  <si>
    <t>سعيد</t>
  </si>
  <si>
    <t>اولاد</t>
  </si>
  <si>
    <t>محدثه</t>
  </si>
  <si>
    <t>براتي</t>
  </si>
  <si>
    <t>علي</t>
  </si>
  <si>
    <t>برزو</t>
  </si>
  <si>
    <t>محمدامين</t>
  </si>
  <si>
    <t>پاك بين</t>
  </si>
  <si>
    <t>محمدمهدي</t>
  </si>
  <si>
    <t>جلالوند</t>
  </si>
  <si>
    <t>رضا</t>
  </si>
  <si>
    <t>حجتي</t>
  </si>
  <si>
    <t>مليكاسادات</t>
  </si>
  <si>
    <t>حيدرزاده نمين</t>
  </si>
  <si>
    <t>رنجبرسرشكه</t>
  </si>
  <si>
    <t>طه</t>
  </si>
  <si>
    <t>زينلي بهزادان</t>
  </si>
  <si>
    <t>سارا</t>
  </si>
  <si>
    <t>سلطاني محمدي</t>
  </si>
  <si>
    <t>محمدرضا</t>
  </si>
  <si>
    <t>سليم خاني</t>
  </si>
  <si>
    <t>سيدعرفان</t>
  </si>
  <si>
    <t>صابري</t>
  </si>
  <si>
    <t>صوفي</t>
  </si>
  <si>
    <t>عباس نژاد</t>
  </si>
  <si>
    <t>مهدي</t>
  </si>
  <si>
    <t>فاتح</t>
  </si>
  <si>
    <t>اميررضا</t>
  </si>
  <si>
    <t>كوخواهي</t>
  </si>
  <si>
    <t>كي بد</t>
  </si>
  <si>
    <t>كياني</t>
  </si>
  <si>
    <t>محب علي</t>
  </si>
  <si>
    <t>سيده مهديس</t>
  </si>
  <si>
    <t>مرتضوي زاده برمي</t>
  </si>
  <si>
    <t>منصوري</t>
  </si>
  <si>
    <t>بهار</t>
  </si>
  <si>
    <t>ميراب زاده</t>
  </si>
  <si>
    <t xml:space="preserve">حسام </t>
  </si>
  <si>
    <t>شفیقی</t>
  </si>
  <si>
    <t xml:space="preserve">نمره میانترم </t>
  </si>
  <si>
    <t xml:space="preserve">نمره حل تمرین </t>
  </si>
  <si>
    <t>میانگین نمرات</t>
  </si>
  <si>
    <t xml:space="preserve">نمره از 16.5 </t>
  </si>
  <si>
    <t>غ</t>
  </si>
  <si>
    <t>نمره پایان ترم</t>
  </si>
  <si>
    <t>نمره از 17.25</t>
  </si>
  <si>
    <t>نمره از 100</t>
  </si>
  <si>
    <t>جمع نمرات</t>
  </si>
  <si>
    <t>سوال نپرسیدند( میانترم)</t>
  </si>
  <si>
    <t>Column1</t>
  </si>
  <si>
    <t>0.7*17.25</t>
  </si>
  <si>
    <t>حل تمرین از 2.5</t>
  </si>
  <si>
    <t>نمره میانترم 7.5</t>
  </si>
  <si>
    <t>نمره پایان ترم10.5</t>
  </si>
  <si>
    <t>نمره پایان ترم17.5</t>
  </si>
  <si>
    <t>نمره نهایی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</si>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</sst>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2" fontId="7" fillId="4" borderId="1" xfId="1" applyNumberFormat="1" applyFont="1" applyBorder="1" applyAlignment="1">
      <alignment horizontal="center" vertical="center"/>
    </xf>
    <xf numFmtId="2" fontId="7" fillId="4" borderId="0" xfId="1" applyNumberFormat="1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2">
    <cellStyle name="Accent6" xfId="1" builtinId="4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left style="thin">
          <color theme="4" tint="0.3999755851924192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N28" totalsRowCount="1" headerRowDxfId="31" dataDxfId="30" totalsRowDxfId="28" tableBorderDxfId="29">
  <autoFilter ref="A1:N27"/>
  <tableColumns count="14">
    <tableColumn id="1" name="نام" dataDxfId="27" totalsRowDxfId="13" dataCellStyle="Normal"/>
    <tableColumn id="2" name="نام خانوادگی" totalsRowLabel="میانگین نمرات" dataDxfId="26" totalsRowDxfId="12" dataCellStyle="Normal"/>
    <tableColumn id="3" name="نمره میانترم " totalsRowFunction="average" dataDxfId="25" totalsRowDxfId="11"/>
    <tableColumn id="5" name="نمره پایان ترم" totalsRowFunction="average" dataDxfId="24" totalsRowDxfId="10"/>
    <tableColumn id="4" name="نمره حل تمرین " totalsRowFunction="average" dataDxfId="23" totalsRowDxfId="9"/>
    <tableColumn id="11" name="نمره میانترم 7.5" dataDxfId="22" totalsRowDxfId="8">
      <calculatedColumnFormula>Table2[[#This Row],[نمره میانترم ]]*7.5/16.5</calculatedColumnFormula>
    </tableColumn>
    <tableColumn id="10" name="نمره پایان ترم10.5" dataDxfId="21" totalsRowDxfId="7">
      <calculatedColumnFormula>Table2[[#This Row],[نمره پایان ترم]]*10.5/17.25</calculatedColumnFormula>
    </tableColumn>
    <tableColumn id="9" name="نمره پایان ترم17.5" dataDxfId="20" totalsRowDxfId="6">
      <calculatedColumnFormula>Table2[[#This Row],[نمره پایان ترم]]*17.5/17.25</calculatedColumnFormula>
    </tableColumn>
    <tableColumn id="7" name="حل تمرین از 2.5" dataDxfId="19" totalsRowDxfId="5">
      <calculatedColumnFormula>Table2[[#This Row],[نمره حل تمرین ]]*2.5/100</calculatedColumnFormula>
    </tableColumn>
    <tableColumn id="12" name="نمره نهایی" dataDxfId="18" totalsRowDxfId="4">
      <calculatedColumnFormula>Table2[[#This Row],[حل تمرین از 2.5]]+Table2[[#This Row],[نمره پایان ترم10.5]]+Table2[[#This Row],[نمره میانترم 7.5]]</calculatedColumnFormula>
    </tableColumn>
    <tableColumn id="13" name="Column1" dataDxfId="17" totalsRowDxfId="3">
      <calculatedColumnFormula>Table2[[#This Row],[نمره نهایی]]*1.15</calculatedColumnFormula>
    </tableColumn>
    <tableColumn id="8" name="Column2" dataDxfId="16" totalsRowDxfId="2"/>
    <tableColumn id="14" name="Column3" dataDxfId="15" totalsRowDxfId="1"/>
    <tableColumn id="6" name="سوال نپرسیدند( میانترم)" dataDxfId="1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B1" workbookViewId="0">
      <pane xSplit="1" topLeftCell="C1" activePane="topRight" state="frozen"/>
      <selection activeCell="B1" sqref="B1"/>
      <selection pane="topRight" activeCell="J12" sqref="J12"/>
    </sheetView>
  </sheetViews>
  <sheetFormatPr defaultRowHeight="15" x14ac:dyDescent="0.25"/>
  <cols>
    <col min="1" max="1" width="11.28515625" style="3" bestFit="1" customWidth="1"/>
    <col min="2" max="2" width="16" style="3" bestFit="1" customWidth="1"/>
    <col min="3" max="3" width="15.140625" style="3" bestFit="1" customWidth="1"/>
    <col min="4" max="4" width="13" style="3" customWidth="1"/>
    <col min="5" max="5" width="13.140625" style="3" customWidth="1"/>
    <col min="6" max="7" width="12.85546875" style="3" customWidth="1"/>
    <col min="8" max="8" width="14.5703125" style="3" customWidth="1"/>
    <col min="9" max="9" width="13.85546875" style="3" customWidth="1"/>
    <col min="10" max="10" width="13.140625" style="3" customWidth="1"/>
    <col min="11" max="13" width="14.7109375" style="3" customWidth="1"/>
    <col min="14" max="14" width="24.85546875" style="3" bestFit="1" customWidth="1"/>
    <col min="15" max="16384" width="9.140625" style="3"/>
  </cols>
  <sheetData>
    <row r="1" spans="1:14" ht="15.75" x14ac:dyDescent="0.25">
      <c r="A1" s="1" t="s">
        <v>0</v>
      </c>
      <c r="B1" s="1" t="s">
        <v>1</v>
      </c>
      <c r="C1" s="1" t="s">
        <v>49</v>
      </c>
      <c r="D1" s="2" t="s">
        <v>54</v>
      </c>
      <c r="E1" s="2" t="s">
        <v>50</v>
      </c>
      <c r="F1" s="1" t="s">
        <v>62</v>
      </c>
      <c r="G1" s="2" t="s">
        <v>63</v>
      </c>
      <c r="H1" s="2" t="s">
        <v>64</v>
      </c>
      <c r="I1" s="2" t="s">
        <v>61</v>
      </c>
      <c r="J1" s="2" t="s">
        <v>65</v>
      </c>
      <c r="K1" s="2" t="s">
        <v>59</v>
      </c>
      <c r="L1" s="2" t="s">
        <v>66</v>
      </c>
      <c r="M1" s="2" t="s">
        <v>67</v>
      </c>
      <c r="N1" s="9" t="s">
        <v>58</v>
      </c>
    </row>
    <row r="2" spans="1:14" ht="15.75" x14ac:dyDescent="0.25">
      <c r="A2" s="14" t="s">
        <v>2</v>
      </c>
      <c r="B2" s="14" t="s">
        <v>3</v>
      </c>
      <c r="C2" s="4">
        <v>10.5</v>
      </c>
      <c r="D2" s="15">
        <v>3.5</v>
      </c>
      <c r="E2" s="6">
        <v>50.89</v>
      </c>
      <c r="F2" s="6">
        <f>Table2[[#This Row],[نمره میانترم ]]*7.5/16.5</f>
        <v>4.7727272727272725</v>
      </c>
      <c r="G2" s="6">
        <f>Table2[[#This Row],[نمره پایان ترم]]*10.5/17.25</f>
        <v>2.1304347826086958</v>
      </c>
      <c r="H2" s="6">
        <f>Table2[[#This Row],[نمره پایان ترم]]*17.5/17.25</f>
        <v>3.5507246376811592</v>
      </c>
      <c r="I2" s="6">
        <f>Table2[[#This Row],[نمره حل تمرین ]]*2.5/100</f>
        <v>1.2722499999999999</v>
      </c>
      <c r="J2" s="6">
        <f>Table2[[#This Row],[حل تمرین از 2.5]]+Table2[[#This Row],[نمره پایان ترم10.5]]+Table2[[#This Row],[نمره میانترم 7.5]]</f>
        <v>8.1754120553359684</v>
      </c>
      <c r="K2" s="6">
        <f>Table2[[#This Row],[نمره نهایی]]*1.15</f>
        <v>9.4017238636363629</v>
      </c>
      <c r="L2" s="6">
        <v>9.5</v>
      </c>
      <c r="M2" s="6"/>
      <c r="N2" s="12"/>
    </row>
    <row r="3" spans="1:14" ht="15.75" x14ac:dyDescent="0.25">
      <c r="A3" s="14" t="s">
        <v>4</v>
      </c>
      <c r="B3" s="14" t="s">
        <v>5</v>
      </c>
      <c r="C3" s="5">
        <v>11.5</v>
      </c>
      <c r="D3" s="14">
        <v>8.25</v>
      </c>
      <c r="E3" s="6">
        <v>96.78</v>
      </c>
      <c r="F3" s="6">
        <f>Table2[[#This Row],[نمره میانترم ]]*7.5/16.5</f>
        <v>5.2272727272727275</v>
      </c>
      <c r="G3" s="6">
        <f>Table2[[#This Row],[نمره پایان ترم]]*10.5/17.25</f>
        <v>5.0217391304347823</v>
      </c>
      <c r="H3" s="6">
        <f>Table2[[#This Row],[نمره پایان ترم]]*17.5/17.25</f>
        <v>8.3695652173913047</v>
      </c>
      <c r="I3" s="6">
        <f>Table2[[#This Row],[نمره حل تمرین ]]*2.5/100</f>
        <v>2.4194999999999998</v>
      </c>
      <c r="J3" s="6">
        <f>Table2[[#This Row],[حل تمرین از 2.5]]+Table2[[#This Row],[نمره پایان ترم10.5]]+Table2[[#This Row],[نمره میانترم 7.5]]</f>
        <v>12.668511857707511</v>
      </c>
      <c r="K3" s="6">
        <f>Table2[[#This Row],[نمره نهایی]]*1.15</f>
        <v>14.568788636363637</v>
      </c>
      <c r="L3" s="6">
        <v>14.5</v>
      </c>
      <c r="M3" s="6"/>
      <c r="N3" s="10"/>
    </row>
    <row r="4" spans="1:14" ht="15.75" x14ac:dyDescent="0.25">
      <c r="A4" s="14" t="s">
        <v>6</v>
      </c>
      <c r="B4" s="14" t="s">
        <v>7</v>
      </c>
      <c r="C4" s="4">
        <v>11.5</v>
      </c>
      <c r="D4" s="14">
        <v>6</v>
      </c>
      <c r="E4" s="6">
        <v>27.33</v>
      </c>
      <c r="F4" s="6">
        <f>Table2[[#This Row],[نمره میانترم ]]*7.5/16.5</f>
        <v>5.2272727272727275</v>
      </c>
      <c r="G4" s="6">
        <f>Table2[[#This Row],[نمره پایان ترم]]*10.5/17.25</f>
        <v>3.652173913043478</v>
      </c>
      <c r="H4" s="6">
        <f>Table2[[#This Row],[نمره پایان ترم]]*17.5/17.25</f>
        <v>6.0869565217391308</v>
      </c>
      <c r="I4" s="6">
        <f>Table2[[#This Row],[نمره حل تمرین ]]*2.5/100</f>
        <v>0.68324999999999991</v>
      </c>
      <c r="J4" s="6">
        <f>Table2[[#This Row],[حل تمرین از 2.5]]+Table2[[#This Row],[نمره پایان ترم10.5]]+Table2[[#This Row],[نمره میانترم 7.5]]</f>
        <v>9.5626966403162044</v>
      </c>
      <c r="K4" s="6">
        <f>Table2[[#This Row],[نمره نهایی]]*1.15</f>
        <v>10.997101136363634</v>
      </c>
      <c r="L4" s="6">
        <v>9</v>
      </c>
      <c r="M4" s="6"/>
      <c r="N4" s="16"/>
    </row>
    <row r="5" spans="1:14" ht="15.75" x14ac:dyDescent="0.25">
      <c r="A5" s="14" t="s">
        <v>8</v>
      </c>
      <c r="B5" s="14" t="s">
        <v>9</v>
      </c>
      <c r="C5" s="5">
        <v>12.75</v>
      </c>
      <c r="D5" s="14">
        <v>12.5</v>
      </c>
      <c r="E5" s="17">
        <v>101.33</v>
      </c>
      <c r="F5" s="17">
        <f>Table2[[#This Row],[نمره میانترم ]]*7.5/16.5</f>
        <v>5.7954545454545459</v>
      </c>
      <c r="G5" s="17">
        <f>Table2[[#This Row],[نمره پایان ترم]]*10.5/17.25</f>
        <v>7.6086956521739131</v>
      </c>
      <c r="H5" s="17">
        <f>Table2[[#This Row],[نمره پایان ترم]]*17.5/17.25</f>
        <v>12.681159420289855</v>
      </c>
      <c r="I5" s="17">
        <f>Table2[[#This Row],[نمره حل تمرین ]]*2.5/100</f>
        <v>2.5332499999999998</v>
      </c>
      <c r="J5" s="17">
        <f>Table2[[#This Row],[حل تمرین از 2.5]]+Table2[[#This Row],[نمره پایان ترم10.5]]+Table2[[#This Row],[نمره میانترم 7.5]]</f>
        <v>15.93740019762846</v>
      </c>
      <c r="K5" s="17">
        <f>Table2[[#This Row],[نمره نهایی]]*1.15</f>
        <v>18.328010227272728</v>
      </c>
      <c r="L5" s="17">
        <v>17.75</v>
      </c>
      <c r="M5" s="17"/>
      <c r="N5" s="11"/>
    </row>
    <row r="6" spans="1:14" ht="15.75" x14ac:dyDescent="0.25">
      <c r="A6" s="14" t="s">
        <v>10</v>
      </c>
      <c r="B6" s="14" t="s">
        <v>11</v>
      </c>
      <c r="C6" s="4">
        <v>11.25</v>
      </c>
      <c r="D6" s="14">
        <v>8.5</v>
      </c>
      <c r="E6" s="6">
        <v>55.56</v>
      </c>
      <c r="F6" s="6">
        <f>Table2[[#This Row],[نمره میانترم ]]*7.5/16.5</f>
        <v>5.1136363636363633</v>
      </c>
      <c r="G6" s="6">
        <f>Table2[[#This Row],[نمره پایان ترم]]*10.5/17.25</f>
        <v>5.1739130434782608</v>
      </c>
      <c r="H6" s="6">
        <f>Table2[[#This Row],[نمره پایان ترم]]*17.5/17.25</f>
        <v>8.6231884057971016</v>
      </c>
      <c r="I6" s="6">
        <f>Table2[[#This Row],[نمره حل تمرین ]]*2.5/100</f>
        <v>1.389</v>
      </c>
      <c r="J6" s="6">
        <f>Table2[[#This Row],[حل تمرین از 2.5]]+Table2[[#This Row],[نمره پایان ترم10.5]]+Table2[[#This Row],[نمره میانترم 7.5]]</f>
        <v>11.676549407114624</v>
      </c>
      <c r="K6" s="6">
        <f>Table2[[#This Row],[نمره نهایی]]*1.15</f>
        <v>13.428031818181816</v>
      </c>
      <c r="L6" s="6">
        <v>13.5</v>
      </c>
      <c r="M6" s="6"/>
      <c r="N6" s="16"/>
    </row>
    <row r="7" spans="1:14" ht="15.75" x14ac:dyDescent="0.25">
      <c r="A7" s="14" t="s">
        <v>12</v>
      </c>
      <c r="B7" s="14" t="s">
        <v>13</v>
      </c>
      <c r="C7" s="5">
        <v>12.75</v>
      </c>
      <c r="D7" s="14">
        <v>12</v>
      </c>
      <c r="E7" s="6">
        <v>91</v>
      </c>
      <c r="F7" s="6">
        <f>Table2[[#This Row],[نمره میانترم ]]*7.5/16.5</f>
        <v>5.7954545454545459</v>
      </c>
      <c r="G7" s="6">
        <f>Table2[[#This Row],[نمره پایان ترم]]*10.5/17.25</f>
        <v>7.3043478260869561</v>
      </c>
      <c r="H7" s="6">
        <f>Table2[[#This Row],[نمره پایان ترم]]*17.5/17.25</f>
        <v>12.173913043478262</v>
      </c>
      <c r="I7" s="6">
        <f>Table2[[#This Row],[نمره حل تمرین ]]*2.5/100</f>
        <v>2.2749999999999999</v>
      </c>
      <c r="J7" s="6">
        <f>Table2[[#This Row],[حل تمرین از 2.5]]+Table2[[#This Row],[نمره پایان ترم10.5]]+Table2[[#This Row],[نمره میانترم 7.5]]</f>
        <v>15.374802371541502</v>
      </c>
      <c r="K7" s="6">
        <f>Table2[[#This Row],[نمره نهایی]]*1.15</f>
        <v>17.681022727272726</v>
      </c>
      <c r="L7" s="6">
        <v>17.75</v>
      </c>
      <c r="M7" s="6"/>
      <c r="N7" s="16"/>
    </row>
    <row r="8" spans="1:14" ht="15.75" x14ac:dyDescent="0.25">
      <c r="A8" s="14" t="s">
        <v>14</v>
      </c>
      <c r="B8" s="14" t="s">
        <v>15</v>
      </c>
      <c r="C8" s="4">
        <v>12.25</v>
      </c>
      <c r="D8" s="15">
        <v>6.75</v>
      </c>
      <c r="E8" s="6">
        <v>13.78</v>
      </c>
      <c r="F8" s="6">
        <f>Table2[[#This Row],[نمره میانترم ]]*7.5/16.5</f>
        <v>5.5681818181818183</v>
      </c>
      <c r="G8" s="6">
        <f>Table2[[#This Row],[نمره پایان ترم]]*10.5/17.25</f>
        <v>4.1086956521739131</v>
      </c>
      <c r="H8" s="6">
        <f>Table2[[#This Row],[نمره پایان ترم]]*17.5/17.25</f>
        <v>6.8478260869565215</v>
      </c>
      <c r="I8" s="6">
        <f>Table2[[#This Row],[نمره حل تمرین ]]*2.5/100</f>
        <v>0.34449999999999997</v>
      </c>
      <c r="J8" s="6">
        <f>Table2[[#This Row],[حل تمرین از 2.5]]+Table2[[#This Row],[نمره پایان ترم10.5]]+Table2[[#This Row],[نمره میانترم 7.5]]</f>
        <v>10.021377470355731</v>
      </c>
      <c r="K8" s="6">
        <f>Table2[[#This Row],[نمره نهایی]]*1.15</f>
        <v>11.524584090909089</v>
      </c>
      <c r="L8" s="6">
        <v>11.5</v>
      </c>
      <c r="M8" s="6"/>
      <c r="N8" s="16"/>
    </row>
    <row r="9" spans="1:14" ht="15.75" x14ac:dyDescent="0.25">
      <c r="A9" s="14" t="s">
        <v>16</v>
      </c>
      <c r="B9" s="14" t="s">
        <v>17</v>
      </c>
      <c r="C9" s="5">
        <v>11.5</v>
      </c>
      <c r="D9" s="14">
        <v>5.25</v>
      </c>
      <c r="E9" s="6">
        <v>79.89</v>
      </c>
      <c r="F9" s="6">
        <f>Table2[[#This Row],[نمره میانترم ]]*7.5/16.5</f>
        <v>5.2272727272727275</v>
      </c>
      <c r="G9" s="6">
        <f>Table2[[#This Row],[نمره پایان ترم]]*10.5/17.25</f>
        <v>3.1956521739130435</v>
      </c>
      <c r="H9" s="6">
        <f>Table2[[#This Row],[نمره پایان ترم]]*17.5/17.25</f>
        <v>5.3260869565217392</v>
      </c>
      <c r="I9" s="6">
        <f>Table2[[#This Row],[نمره حل تمرین ]]*2.5/100</f>
        <v>1.99725</v>
      </c>
      <c r="J9" s="6">
        <f>Table2[[#This Row],[حل تمرین از 2.5]]+Table2[[#This Row],[نمره پایان ترم10.5]]+Table2[[#This Row],[نمره میانترم 7.5]]</f>
        <v>10.420174901185771</v>
      </c>
      <c r="K9" s="6">
        <f>Table2[[#This Row],[نمره نهایی]]*1.15</f>
        <v>11.983201136363636</v>
      </c>
      <c r="L9" s="6">
        <v>12</v>
      </c>
      <c r="M9" s="6"/>
      <c r="N9" s="10"/>
    </row>
    <row r="10" spans="1:14" ht="15.75" x14ac:dyDescent="0.25">
      <c r="A10" s="14" t="s">
        <v>18</v>
      </c>
      <c r="B10" s="14" t="s">
        <v>19</v>
      </c>
      <c r="C10" s="4">
        <v>12.5</v>
      </c>
      <c r="D10" s="14">
        <v>2.75</v>
      </c>
      <c r="E10" s="6">
        <v>66.44</v>
      </c>
      <c r="F10" s="6">
        <f>Table2[[#This Row],[نمره میانترم ]]*7.5/16.5</f>
        <v>5.6818181818181817</v>
      </c>
      <c r="G10" s="6">
        <f>Table2[[#This Row],[نمره پایان ترم]]*10.5/17.25</f>
        <v>1.673913043478261</v>
      </c>
      <c r="H10" s="6">
        <f>Table2[[#This Row],[نمره پایان ترم]]*17.5/17.25</f>
        <v>2.7898550724637681</v>
      </c>
      <c r="I10" s="6">
        <f>Table2[[#This Row],[نمره حل تمرین ]]*2.5/100</f>
        <v>1.661</v>
      </c>
      <c r="J10" s="6">
        <f>Table2[[#This Row],[حل تمرین از 2.5]]+Table2[[#This Row],[نمره پایان ترم10.5]]+Table2[[#This Row],[نمره میانترم 7.5]]</f>
        <v>9.0167312252964429</v>
      </c>
      <c r="K10" s="6">
        <f>Table2[[#This Row],[نمره نهایی]]*1.15</f>
        <v>10.369240909090909</v>
      </c>
      <c r="L10" s="6">
        <v>9</v>
      </c>
      <c r="M10" s="6"/>
      <c r="N10" s="10"/>
    </row>
    <row r="11" spans="1:14" ht="15.75" x14ac:dyDescent="0.25">
      <c r="A11" s="14" t="s">
        <v>20</v>
      </c>
      <c r="B11" s="14" t="s">
        <v>21</v>
      </c>
      <c r="C11" s="5">
        <v>6.5</v>
      </c>
      <c r="D11" s="14">
        <v>7</v>
      </c>
      <c r="E11" s="6">
        <v>95</v>
      </c>
      <c r="F11" s="6">
        <f>Table2[[#This Row],[نمره میانترم ]]*7.5/16.5</f>
        <v>2.9545454545454546</v>
      </c>
      <c r="G11" s="6">
        <f>Table2[[#This Row],[نمره پایان ترم]]*10.5/17.25</f>
        <v>4.2608695652173916</v>
      </c>
      <c r="H11" s="6">
        <f>Table2[[#This Row],[نمره پایان ترم]]*17.5/17.25</f>
        <v>7.1014492753623184</v>
      </c>
      <c r="I11" s="6">
        <f>Table2[[#This Row],[نمره حل تمرین ]]*2.5/100</f>
        <v>2.375</v>
      </c>
      <c r="J11" s="6">
        <f>Table2[[#This Row],[حل تمرین از 2.5]]+Table2[[#This Row],[نمره پایان ترم10.5]]+Table2[[#This Row],[نمره میانترم 7.5]]</f>
        <v>9.5904150197628457</v>
      </c>
      <c r="K11" s="6">
        <f>Table2[[#This Row],[نمره نهایی]]*1.15</f>
        <v>11.028977272727271</v>
      </c>
      <c r="L11" s="6">
        <v>9</v>
      </c>
      <c r="M11" s="6"/>
      <c r="N11" s="16"/>
    </row>
    <row r="12" spans="1:14" ht="15.75" x14ac:dyDescent="0.25">
      <c r="A12" s="14" t="s">
        <v>22</v>
      </c>
      <c r="B12" s="14" t="s">
        <v>23</v>
      </c>
      <c r="C12" s="4">
        <v>7.5</v>
      </c>
      <c r="D12" s="14">
        <v>4.5</v>
      </c>
      <c r="E12" s="6">
        <v>94.6</v>
      </c>
      <c r="F12" s="6">
        <f>Table2[[#This Row],[نمره میانترم ]]*7.5/16.5</f>
        <v>3.4090909090909092</v>
      </c>
      <c r="G12" s="6">
        <f>Table2[[#This Row],[نمره پایان ترم]]*10.5/17.25</f>
        <v>2.7391304347826089</v>
      </c>
      <c r="H12" s="6">
        <f>Table2[[#This Row],[نمره پایان ترم]]*17.5/17.25</f>
        <v>4.5652173913043477</v>
      </c>
      <c r="I12" s="6">
        <f>Table2[[#This Row],[نمره حل تمرین ]]*2.5/100</f>
        <v>2.3650000000000002</v>
      </c>
      <c r="J12" s="6">
        <f>Table2[[#This Row],[حل تمرین از 2.5]]+Table2[[#This Row],[نمره پایان ترم10.5]]+Table2[[#This Row],[نمره میانترم 7.5]]</f>
        <v>8.5132213438735178</v>
      </c>
      <c r="K12" s="6">
        <f>Table2[[#This Row],[نمره نهایی]]*1.15</f>
        <v>9.7902045454545448</v>
      </c>
      <c r="L12" s="6">
        <v>9</v>
      </c>
      <c r="M12" s="6"/>
      <c r="N12" s="16"/>
    </row>
    <row r="13" spans="1:14" ht="15.75" x14ac:dyDescent="0.25">
      <c r="A13" s="14" t="s">
        <v>14</v>
      </c>
      <c r="B13" s="14" t="s">
        <v>24</v>
      </c>
      <c r="C13" s="5">
        <v>14.75</v>
      </c>
      <c r="D13" s="14">
        <v>12</v>
      </c>
      <c r="E13" s="6">
        <v>100</v>
      </c>
      <c r="F13" s="6">
        <f>Table2[[#This Row],[نمره میانترم ]]*7.5/16.5</f>
        <v>6.7045454545454541</v>
      </c>
      <c r="G13" s="6">
        <f>Table2[[#This Row],[نمره پایان ترم]]*10.5/17.25</f>
        <v>7.3043478260869561</v>
      </c>
      <c r="H13" s="6">
        <f>Table2[[#This Row],[نمره پایان ترم]]*17.5/17.25</f>
        <v>12.173913043478262</v>
      </c>
      <c r="I13" s="6">
        <f>Table2[[#This Row],[نمره حل تمرین ]]*2.5/100</f>
        <v>2.5</v>
      </c>
      <c r="J13" s="6">
        <f>Table2[[#This Row],[حل تمرین از 2.5]]+Table2[[#This Row],[نمره پایان ترم10.5]]+Table2[[#This Row],[نمره میانترم 7.5]]</f>
        <v>16.50889328063241</v>
      </c>
      <c r="K13" s="6">
        <f>Table2[[#This Row],[نمره نهایی]]*1.15</f>
        <v>18.985227272727272</v>
      </c>
      <c r="L13" s="6">
        <v>18.75</v>
      </c>
      <c r="M13" s="6"/>
      <c r="N13" s="10"/>
    </row>
    <row r="14" spans="1:14" ht="15.75" x14ac:dyDescent="0.25">
      <c r="A14" s="14" t="s">
        <v>25</v>
      </c>
      <c r="B14" s="14" t="s">
        <v>26</v>
      </c>
      <c r="C14" s="4">
        <v>14</v>
      </c>
      <c r="D14" s="15">
        <v>8.75</v>
      </c>
      <c r="E14" s="6">
        <v>10.89</v>
      </c>
      <c r="F14" s="6">
        <f>Table2[[#This Row],[نمره میانترم ]]*7.5/16.5</f>
        <v>6.3636363636363633</v>
      </c>
      <c r="G14" s="6">
        <f>Table2[[#This Row],[نمره پایان ترم]]*10.5/17.25</f>
        <v>5.3260869565217392</v>
      </c>
      <c r="H14" s="6">
        <f>Table2[[#This Row],[نمره پایان ترم]]*17.5/17.25</f>
        <v>8.8768115942028984</v>
      </c>
      <c r="I14" s="6">
        <f>Table2[[#This Row],[نمره حل تمرین ]]*2.5/100</f>
        <v>0.27224999999999999</v>
      </c>
      <c r="J14" s="6">
        <f>Table2[[#This Row],[حل تمرین از 2.5]]+Table2[[#This Row],[نمره پایان ترم10.5]]+Table2[[#This Row],[نمره میانترم 7.5]]</f>
        <v>11.961973320158101</v>
      </c>
      <c r="K14" s="6">
        <f>Table2[[#This Row],[نمره نهایی]]*1.15</f>
        <v>13.756269318181815</v>
      </c>
      <c r="L14" s="6">
        <v>14</v>
      </c>
      <c r="M14" s="6"/>
      <c r="N14" s="10"/>
    </row>
    <row r="15" spans="1:14" ht="15.75" x14ac:dyDescent="0.25">
      <c r="A15" s="14" t="s">
        <v>27</v>
      </c>
      <c r="B15" s="14" t="s">
        <v>28</v>
      </c>
      <c r="C15" s="5">
        <v>8</v>
      </c>
      <c r="D15" s="14">
        <v>10</v>
      </c>
      <c r="E15" s="6">
        <v>94</v>
      </c>
      <c r="F15" s="6">
        <f>Table2[[#This Row],[نمره میانترم ]]*7.5/16.5</f>
        <v>3.6363636363636362</v>
      </c>
      <c r="G15" s="6">
        <f>Table2[[#This Row],[نمره پایان ترم]]*10.5/17.25</f>
        <v>6.0869565217391308</v>
      </c>
      <c r="H15" s="6">
        <f>Table2[[#This Row],[نمره پایان ترم]]*17.5/17.25</f>
        <v>10.144927536231885</v>
      </c>
      <c r="I15" s="6">
        <f>Table2[[#This Row],[نمره حل تمرین ]]*2.5/100</f>
        <v>2.35</v>
      </c>
      <c r="J15" s="6">
        <f>Table2[[#This Row],[حل تمرین از 2.5]]+Table2[[#This Row],[نمره پایان ترم10.5]]+Table2[[#This Row],[نمره میانترم 7.5]]</f>
        <v>12.073320158102767</v>
      </c>
      <c r="K15" s="6">
        <f>Table2[[#This Row],[نمره نهایی]]*1.15</f>
        <v>13.88431818181818</v>
      </c>
      <c r="L15" s="6">
        <v>15</v>
      </c>
      <c r="M15" s="6"/>
      <c r="N15" s="16"/>
    </row>
    <row r="16" spans="1:14" ht="15.75" x14ac:dyDescent="0.25">
      <c r="A16" s="14" t="s">
        <v>29</v>
      </c>
      <c r="B16" s="14" t="s">
        <v>30</v>
      </c>
      <c r="C16" s="4">
        <v>10.5</v>
      </c>
      <c r="D16" s="14">
        <v>1.5</v>
      </c>
      <c r="E16" s="6">
        <v>82.78</v>
      </c>
      <c r="F16" s="6">
        <f>Table2[[#This Row],[نمره میانترم ]]*7.5/16.5</f>
        <v>4.7727272727272725</v>
      </c>
      <c r="G16" s="6">
        <f>Table2[[#This Row],[نمره پایان ترم]]*10.5/17.25</f>
        <v>0.91304347826086951</v>
      </c>
      <c r="H16" s="6">
        <f>Table2[[#This Row],[نمره پایان ترم]]*17.5/17.25</f>
        <v>1.5217391304347827</v>
      </c>
      <c r="I16" s="6">
        <f>Table2[[#This Row],[نمره حل تمرین ]]*2.5/100</f>
        <v>2.0694999999999997</v>
      </c>
      <c r="J16" s="6">
        <f>Table2[[#This Row],[حل تمرین از 2.5]]+Table2[[#This Row],[نمره پایان ترم10.5]]+Table2[[#This Row],[نمره میانترم 7.5]]</f>
        <v>7.7552707509881422</v>
      </c>
      <c r="K16" s="6">
        <f>Table2[[#This Row],[نمره نهایی]]*1.15</f>
        <v>8.9185613636363623</v>
      </c>
      <c r="L16" s="6">
        <v>7.5</v>
      </c>
      <c r="M16" s="6"/>
      <c r="N16" s="16"/>
    </row>
    <row r="17" spans="1:14" ht="15.75" x14ac:dyDescent="0.25">
      <c r="A17" s="14" t="s">
        <v>31</v>
      </c>
      <c r="B17" s="14" t="s">
        <v>32</v>
      </c>
      <c r="C17" s="5">
        <v>12.5</v>
      </c>
      <c r="D17" s="15">
        <v>6.5</v>
      </c>
      <c r="E17" s="6">
        <v>61.78</v>
      </c>
      <c r="F17" s="6">
        <f>Table2[[#This Row],[نمره میانترم ]]*7.5/16.5</f>
        <v>5.6818181818181817</v>
      </c>
      <c r="G17" s="6">
        <f>Table2[[#This Row],[نمره پایان ترم]]*10.5/17.25</f>
        <v>3.9565217391304346</v>
      </c>
      <c r="H17" s="6">
        <f>Table2[[#This Row],[نمره پایان ترم]]*17.5/17.25</f>
        <v>6.5942028985507246</v>
      </c>
      <c r="I17" s="6">
        <f>Table2[[#This Row],[نمره حل تمرین ]]*2.5/100</f>
        <v>1.5445</v>
      </c>
      <c r="J17" s="6">
        <f>Table2[[#This Row],[حل تمرین از 2.5]]+Table2[[#This Row],[نمره پایان ترم10.5]]+Table2[[#This Row],[نمره میانترم 7.5]]</f>
        <v>11.182839920948616</v>
      </c>
      <c r="K17" s="6">
        <f>Table2[[#This Row],[نمره نهایی]]*1.15</f>
        <v>12.860265909090907</v>
      </c>
      <c r="L17" s="6">
        <v>15.5</v>
      </c>
      <c r="M17" s="6"/>
      <c r="N17" s="10"/>
    </row>
    <row r="18" spans="1:14" ht="15.75" x14ac:dyDescent="0.25">
      <c r="A18" s="14" t="s">
        <v>29</v>
      </c>
      <c r="B18" s="14" t="s">
        <v>33</v>
      </c>
      <c r="C18" s="4">
        <v>14</v>
      </c>
      <c r="D18" s="18">
        <v>12.75</v>
      </c>
      <c r="E18" s="17">
        <v>101</v>
      </c>
      <c r="F18" s="17">
        <f>Table2[[#This Row],[نمره میانترم ]]*7.5/16.5</f>
        <v>6.3636363636363633</v>
      </c>
      <c r="G18" s="17">
        <f>Table2[[#This Row],[نمره پایان ترم]]*10.5/17.25</f>
        <v>7.7608695652173916</v>
      </c>
      <c r="H18" s="17">
        <f>Table2[[#This Row],[نمره پایان ترم]]*17.5/17.25</f>
        <v>12.934782608695652</v>
      </c>
      <c r="I18" s="17">
        <f>Table2[[#This Row],[نمره حل تمرین ]]*2.5/100</f>
        <v>2.5249999999999999</v>
      </c>
      <c r="J18" s="17">
        <f>Table2[[#This Row],[حل تمرین از 2.5]]+Table2[[#This Row],[نمره پایان ترم10.5]]+Table2[[#This Row],[نمره میانترم 7.5]]</f>
        <v>16.649505928853756</v>
      </c>
      <c r="K18" s="17">
        <f>Table2[[#This Row],[نمره نهایی]]*1.15</f>
        <v>19.14693181818182</v>
      </c>
      <c r="L18" s="17">
        <v>18.75</v>
      </c>
      <c r="M18" s="17"/>
      <c r="N18" s="16"/>
    </row>
    <row r="19" spans="1:14" ht="15.75" x14ac:dyDescent="0.25">
      <c r="A19" s="14" t="s">
        <v>14</v>
      </c>
      <c r="B19" s="14" t="s">
        <v>34</v>
      </c>
      <c r="C19" s="5">
        <v>2.75</v>
      </c>
      <c r="D19" s="14">
        <v>8.25</v>
      </c>
      <c r="E19" s="6">
        <v>26.22</v>
      </c>
      <c r="F19" s="6">
        <f>Table2[[#This Row],[نمره میانترم ]]*7.5/16.5</f>
        <v>1.25</v>
      </c>
      <c r="G19" s="6">
        <f>Table2[[#This Row],[نمره پایان ترم]]*10.5/17.25</f>
        <v>5.0217391304347823</v>
      </c>
      <c r="H19" s="6">
        <f>Table2[[#This Row],[نمره پایان ترم]]*17.5/17.25</f>
        <v>8.3695652173913047</v>
      </c>
      <c r="I19" s="6">
        <f>Table2[[#This Row],[نمره حل تمرین ]]*2.5/100</f>
        <v>0.65549999999999997</v>
      </c>
      <c r="J19" s="6">
        <f>Table2[[#This Row],[حل تمرین از 2.5]]+Table2[[#This Row],[نمره پایان ترم10.5]]+Table2[[#This Row],[نمره میانترم 7.5]]</f>
        <v>6.9272391304347822</v>
      </c>
      <c r="K19" s="6">
        <f>Table2[[#This Row],[نمره نهایی]]*1.15</f>
        <v>7.9663249999999985</v>
      </c>
      <c r="L19" s="6">
        <v>7</v>
      </c>
      <c r="M19" s="6"/>
      <c r="N19" s="16"/>
    </row>
    <row r="20" spans="1:14" ht="15.75" x14ac:dyDescent="0.25">
      <c r="A20" s="14" t="s">
        <v>35</v>
      </c>
      <c r="B20" s="14" t="s">
        <v>36</v>
      </c>
      <c r="C20" s="4">
        <v>12</v>
      </c>
      <c r="D20" s="15">
        <v>9.5</v>
      </c>
      <c r="E20" s="6">
        <v>70.56</v>
      </c>
      <c r="F20" s="6">
        <f>Table2[[#This Row],[نمره میانترم ]]*7.5/16.5</f>
        <v>5.4545454545454541</v>
      </c>
      <c r="G20" s="6">
        <f>Table2[[#This Row],[نمره پایان ترم]]*10.5/17.25</f>
        <v>5.7826086956521738</v>
      </c>
      <c r="H20" s="6">
        <f>Table2[[#This Row],[نمره پایان ترم]]*17.5/17.25</f>
        <v>9.6376811594202891</v>
      </c>
      <c r="I20" s="6">
        <f>Table2[[#This Row],[نمره حل تمرین ]]*2.5/100</f>
        <v>1.764</v>
      </c>
      <c r="J20" s="6">
        <f>Table2[[#This Row],[حل تمرین از 2.5]]+Table2[[#This Row],[نمره پایان ترم10.5]]+Table2[[#This Row],[نمره میانترم 7.5]]</f>
        <v>13.001154150197628</v>
      </c>
      <c r="K20" s="6">
        <f>Table2[[#This Row],[نمره نهایی]]*1.15</f>
        <v>14.951327272727271</v>
      </c>
      <c r="L20" s="6">
        <v>14</v>
      </c>
      <c r="M20" s="6"/>
      <c r="N20" s="10"/>
    </row>
    <row r="21" spans="1:14" ht="15.75" x14ac:dyDescent="0.25">
      <c r="A21" s="14" t="s">
        <v>37</v>
      </c>
      <c r="B21" s="14" t="s">
        <v>38</v>
      </c>
      <c r="C21" s="5">
        <v>13.5</v>
      </c>
      <c r="D21" s="18">
        <v>13.5</v>
      </c>
      <c r="E21" s="6">
        <v>78.44</v>
      </c>
      <c r="F21" s="6">
        <f>Table2[[#This Row],[نمره میانترم ]]*7.5/16.5</f>
        <v>6.1363636363636367</v>
      </c>
      <c r="G21" s="6">
        <f>Table2[[#This Row],[نمره پایان ترم]]*10.5/17.25</f>
        <v>8.2173913043478262</v>
      </c>
      <c r="H21" s="6">
        <f>Table2[[#This Row],[نمره پایان ترم]]*17.5/17.25</f>
        <v>13.695652173913043</v>
      </c>
      <c r="I21" s="6">
        <f>Table2[[#This Row],[نمره حل تمرین ]]*2.5/100</f>
        <v>1.9609999999999999</v>
      </c>
      <c r="J21" s="6">
        <f>Table2[[#This Row],[حل تمرین از 2.5]]+Table2[[#This Row],[نمره پایان ترم10.5]]+Table2[[#This Row],[نمره میانترم 7.5]]</f>
        <v>16.314754940711463</v>
      </c>
      <c r="K21" s="6">
        <f>Table2[[#This Row],[نمره نهایی]]*1.15</f>
        <v>18.76196818181818</v>
      </c>
      <c r="L21" s="6">
        <v>17</v>
      </c>
      <c r="M21" s="6"/>
      <c r="N21" s="10"/>
    </row>
    <row r="22" spans="1:14" ht="15.75" x14ac:dyDescent="0.25">
      <c r="A22" s="14" t="s">
        <v>39</v>
      </c>
      <c r="B22" s="14" t="s">
        <v>40</v>
      </c>
      <c r="C22" s="4">
        <v>11</v>
      </c>
      <c r="D22" s="14">
        <v>6.75</v>
      </c>
      <c r="E22" s="6">
        <v>90.22</v>
      </c>
      <c r="F22" s="6">
        <f>Table2[[#This Row],[نمره میانترم ]]*7.5/16.5</f>
        <v>5</v>
      </c>
      <c r="G22" s="6">
        <f>Table2[[#This Row],[نمره پایان ترم]]*10.5/17.25</f>
        <v>4.1086956521739131</v>
      </c>
      <c r="H22" s="6">
        <f>Table2[[#This Row],[نمره پایان ترم]]*17.5/17.25</f>
        <v>6.8478260869565215</v>
      </c>
      <c r="I22" s="6">
        <f>Table2[[#This Row],[نمره حل تمرین ]]*2.5/100</f>
        <v>2.2555000000000001</v>
      </c>
      <c r="J22" s="6">
        <f>Table2[[#This Row],[حل تمرین از 2.5]]+Table2[[#This Row],[نمره پایان ترم10.5]]+Table2[[#This Row],[نمره میانترم 7.5]]</f>
        <v>11.364195652173914</v>
      </c>
      <c r="K22" s="6">
        <f>Table2[[#This Row],[نمره نهایی]]*1.15</f>
        <v>13.068825</v>
      </c>
      <c r="L22" s="6">
        <v>12.5</v>
      </c>
      <c r="M22" s="6"/>
      <c r="N22" s="10"/>
    </row>
    <row r="23" spans="1:14" ht="15.75" x14ac:dyDescent="0.25">
      <c r="A23" s="14" t="s">
        <v>14</v>
      </c>
      <c r="B23" s="14" t="s">
        <v>41</v>
      </c>
      <c r="C23" s="5">
        <v>11.75</v>
      </c>
      <c r="D23" s="14">
        <v>9.75</v>
      </c>
      <c r="E23" s="6">
        <v>89.11</v>
      </c>
      <c r="F23" s="6">
        <f>Table2[[#This Row],[نمره میانترم ]]*7.5/16.5</f>
        <v>5.3409090909090908</v>
      </c>
      <c r="G23" s="6">
        <f>Table2[[#This Row],[نمره پایان ترم]]*10.5/17.25</f>
        <v>5.9347826086956523</v>
      </c>
      <c r="H23" s="6">
        <f>Table2[[#This Row],[نمره پایان ترم]]*17.5/17.25</f>
        <v>9.8913043478260878</v>
      </c>
      <c r="I23" s="6">
        <f>Table2[[#This Row],[نمره حل تمرین ]]*2.5/100</f>
        <v>2.2277499999999999</v>
      </c>
      <c r="J23" s="6">
        <f>Table2[[#This Row],[حل تمرین از 2.5]]+Table2[[#This Row],[نمره پایان ترم10.5]]+Table2[[#This Row],[نمره میانترم 7.5]]</f>
        <v>13.503441699604743</v>
      </c>
      <c r="K23" s="6">
        <f>Table2[[#This Row],[نمره نهایی]]*1.15</f>
        <v>15.528957954545453</v>
      </c>
      <c r="L23" s="6">
        <v>15.5</v>
      </c>
      <c r="M23" s="6"/>
      <c r="N23" s="16"/>
    </row>
    <row r="24" spans="1:14" ht="15.75" x14ac:dyDescent="0.25">
      <c r="A24" s="14" t="s">
        <v>42</v>
      </c>
      <c r="B24" s="14" t="s">
        <v>43</v>
      </c>
      <c r="C24" s="4">
        <v>8</v>
      </c>
      <c r="D24" s="14">
        <v>8.75</v>
      </c>
      <c r="E24" s="6">
        <v>65.56</v>
      </c>
      <c r="F24" s="6">
        <f>Table2[[#This Row],[نمره میانترم ]]*7.5/16.5</f>
        <v>3.6363636363636362</v>
      </c>
      <c r="G24" s="6">
        <f>Table2[[#This Row],[نمره پایان ترم]]*10.5/17.25</f>
        <v>5.3260869565217392</v>
      </c>
      <c r="H24" s="6">
        <f>Table2[[#This Row],[نمره پایان ترم]]*17.5/17.25</f>
        <v>8.8768115942028984</v>
      </c>
      <c r="I24" s="6">
        <f>Table2[[#This Row],[نمره حل تمرین ]]*2.5/100</f>
        <v>1.639</v>
      </c>
      <c r="J24" s="6">
        <f>Table2[[#This Row],[حل تمرین از 2.5]]+Table2[[#This Row],[نمره پایان ترم10.5]]+Table2[[#This Row],[نمره میانترم 7.5]]</f>
        <v>10.601450592885376</v>
      </c>
      <c r="K24" s="6">
        <f>Table2[[#This Row],[نمره نهایی]]*1.15</f>
        <v>12.191668181818182</v>
      </c>
      <c r="L24" s="6">
        <v>11.75</v>
      </c>
      <c r="M24" s="6"/>
      <c r="N24" s="10"/>
    </row>
    <row r="25" spans="1:14" ht="15.75" x14ac:dyDescent="0.25">
      <c r="A25" s="14" t="s">
        <v>4</v>
      </c>
      <c r="B25" s="14" t="s">
        <v>44</v>
      </c>
      <c r="C25" s="5">
        <v>11.75</v>
      </c>
      <c r="D25" s="14">
        <v>9.5</v>
      </c>
      <c r="E25" s="6">
        <v>99</v>
      </c>
      <c r="F25" s="6">
        <f>Table2[[#This Row],[نمره میانترم ]]*7.5/16.5</f>
        <v>5.3409090909090908</v>
      </c>
      <c r="G25" s="6">
        <f>Table2[[#This Row],[نمره پایان ترم]]*10.5/17.25</f>
        <v>5.7826086956521738</v>
      </c>
      <c r="H25" s="6">
        <f>Table2[[#This Row],[نمره پایان ترم]]*17.5/17.25</f>
        <v>9.6376811594202891</v>
      </c>
      <c r="I25" s="6">
        <f>Table2[[#This Row],[نمره حل تمرین ]]*2.5/100</f>
        <v>2.4750000000000001</v>
      </c>
      <c r="J25" s="6">
        <f>Table2[[#This Row],[حل تمرین از 2.5]]+Table2[[#This Row],[نمره پایان ترم10.5]]+Table2[[#This Row],[نمره میانترم 7.5]]</f>
        <v>13.598517786561263</v>
      </c>
      <c r="K25" s="6">
        <f>Table2[[#This Row],[نمره نهایی]]*1.15</f>
        <v>15.638295454545451</v>
      </c>
      <c r="L25" s="6">
        <v>15.5</v>
      </c>
      <c r="M25" s="6"/>
      <c r="N25" s="16"/>
    </row>
    <row r="26" spans="1:14" ht="15.75" x14ac:dyDescent="0.25">
      <c r="A26" s="14" t="s">
        <v>45</v>
      </c>
      <c r="B26" s="14" t="s">
        <v>46</v>
      </c>
      <c r="C26" s="4">
        <v>8</v>
      </c>
      <c r="D26" s="14">
        <v>8</v>
      </c>
      <c r="E26" s="17">
        <v>103.67</v>
      </c>
      <c r="F26" s="17">
        <f>Table2[[#This Row],[نمره میانترم ]]*7.5/16.5</f>
        <v>3.6363636363636362</v>
      </c>
      <c r="G26" s="17">
        <f>Table2[[#This Row],[نمره پایان ترم]]*10.5/17.25</f>
        <v>4.8695652173913047</v>
      </c>
      <c r="H26" s="17">
        <f>Table2[[#This Row],[نمره پایان ترم]]*17.5/17.25</f>
        <v>8.1159420289855078</v>
      </c>
      <c r="I26" s="17">
        <f>Table2[[#This Row],[نمره حل تمرین ]]*2.5/100</f>
        <v>2.5917500000000002</v>
      </c>
      <c r="J26" s="17">
        <f>Table2[[#This Row],[حل تمرین از 2.5]]+Table2[[#This Row],[نمره پایان ترم10.5]]+Table2[[#This Row],[نمره میانترم 7.5]]</f>
        <v>11.097678853754941</v>
      </c>
      <c r="K26" s="17">
        <f>Table2[[#This Row],[نمره نهایی]]*1.15</f>
        <v>12.762330681818181</v>
      </c>
      <c r="L26" s="17">
        <v>13</v>
      </c>
      <c r="M26" s="17"/>
      <c r="N26" s="16"/>
    </row>
    <row r="27" spans="1:14" ht="15.75" x14ac:dyDescent="0.25">
      <c r="A27" s="14" t="s">
        <v>47</v>
      </c>
      <c r="B27" s="14" t="s">
        <v>48</v>
      </c>
      <c r="C27" s="4">
        <v>6</v>
      </c>
      <c r="D27" s="7" t="s">
        <v>53</v>
      </c>
      <c r="E27" s="6">
        <v>59.56</v>
      </c>
      <c r="F27" s="6">
        <f>Table2[[#This Row],[نمره میانترم ]]*7.5/16.5</f>
        <v>2.7272727272727271</v>
      </c>
      <c r="G27" s="6" t="e">
        <f>Table2[[#This Row],[نمره پایان ترم]]*10.5/17.25</f>
        <v>#VALUE!</v>
      </c>
      <c r="H27" s="6" t="e">
        <f>Table2[[#This Row],[نمره پایان ترم]]*17.5/17.25</f>
        <v>#VALUE!</v>
      </c>
      <c r="I27" s="6">
        <f>Table2[[#This Row],[نمره حل تمرین ]]*2.5/100</f>
        <v>1.4890000000000001</v>
      </c>
      <c r="J27" s="6" t="e">
        <f>Table2[[#This Row],[حل تمرین از 2.5]]+Table2[[#This Row],[نمره پایان ترم10.5]]+Table2[[#This Row],[نمره میانترم 7.5]]</f>
        <v>#VALUE!</v>
      </c>
      <c r="K27" s="6" t="e">
        <f>Table2[[#This Row],[نمره نهایی]]*1.15</f>
        <v>#VALUE!</v>
      </c>
      <c r="L27" s="6"/>
      <c r="M27" s="6"/>
      <c r="N27" s="13"/>
    </row>
    <row r="28" spans="1:14" ht="15.75" x14ac:dyDescent="0.25">
      <c r="A28" s="7"/>
      <c r="B28" s="7" t="s">
        <v>51</v>
      </c>
      <c r="C28" s="7">
        <f>SUBTOTAL(101,Table2[[نمره میانترم ]])</f>
        <v>10.73076923076923</v>
      </c>
      <c r="D28" s="8">
        <f>SUBTOTAL(101,Table2[نمره پایان ترم])</f>
        <v>8.1</v>
      </c>
      <c r="E28" s="8">
        <f>SUBTOTAL(101,Table2[[نمره حل تمرین ]])</f>
        <v>73.28423076923076</v>
      </c>
      <c r="F28" s="8"/>
      <c r="G28" s="8"/>
      <c r="H28" s="8"/>
      <c r="I28" s="8"/>
      <c r="J28" s="8"/>
      <c r="K28" s="8"/>
      <c r="L28" s="19"/>
      <c r="M28" s="19"/>
      <c r="N28" s="7"/>
    </row>
    <row r="29" spans="1:14" x14ac:dyDescent="0.25">
      <c r="B29" s="3" t="s">
        <v>57</v>
      </c>
      <c r="C29" s="3" t="s">
        <v>52</v>
      </c>
      <c r="D29" s="3" t="s">
        <v>55</v>
      </c>
      <c r="E29" s="3" t="s">
        <v>56</v>
      </c>
    </row>
    <row r="34" spans="4:4" x14ac:dyDescent="0.25">
      <c r="D34" s="3" t="s">
        <v>60</v>
      </c>
    </row>
  </sheetData>
  <pageMargins left="0.7" right="0.7" top="0.75" bottom="0.75" header="0.3" footer="0.3"/>
  <pageSetup scale="9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2024-06-29T11:35:07Z</dcterms:modified>
</cp:coreProperties>
</file>